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Market Payement for Publishing 270323\"/>
    </mc:Choice>
  </mc:AlternateContent>
  <xr:revisionPtr revIDLastSave="0" documentId="8_{5BFA11E4-ABEB-477E-AF68-67E509CB71EF}" xr6:coauthVersionLast="47" xr6:coauthVersionMax="47" xr10:uidLastSave="{00000000-0000-0000-0000-000000000000}"/>
  <bookViews>
    <workbookView xWindow="-120" yWindow="-120" windowWidth="29040" windowHeight="15840" xr2:uid="{8FB661FC-05E1-4014-86DE-1B5A826AA0EB}"/>
  </bookViews>
  <sheets>
    <sheet name="DisCo March 2022 Remittances" sheetId="1" r:id="rId1"/>
  </sheets>
  <externalReferences>
    <externalReference r:id="rId2"/>
    <externalReference r:id="rId3"/>
  </externalReferences>
  <definedNames>
    <definedName name="Monthly_Payments">'[2]DisCo Total Market Payment'!$B$3:$CH$15</definedName>
    <definedName name="_xlnm.Print_Area" localSheetId="0">'DisCo March 2022 Remittances'!$B$2:$K$57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F16" i="1"/>
  <c r="I15" i="1"/>
  <c r="G15" i="1"/>
  <c r="J15" i="1" s="1"/>
  <c r="I14" i="1"/>
  <c r="G14" i="1"/>
  <c r="J14" i="1" s="1"/>
  <c r="I13" i="1"/>
  <c r="G13" i="1"/>
  <c r="J13" i="1" s="1"/>
  <c r="I12" i="1"/>
  <c r="G12" i="1"/>
  <c r="J12" i="1" s="1"/>
  <c r="I11" i="1"/>
  <c r="G11" i="1"/>
  <c r="J11" i="1" s="1"/>
  <c r="I10" i="1"/>
  <c r="G10" i="1"/>
  <c r="J10" i="1" s="1"/>
  <c r="I9" i="1"/>
  <c r="G9" i="1"/>
  <c r="J9" i="1" s="1"/>
  <c r="I8" i="1"/>
  <c r="G8" i="1"/>
  <c r="J8" i="1" s="1"/>
  <c r="I7" i="1"/>
  <c r="G7" i="1"/>
  <c r="J7" i="1" s="1"/>
  <c r="J6" i="1"/>
  <c r="I6" i="1"/>
  <c r="G6" i="1"/>
  <c r="I5" i="1"/>
  <c r="G5" i="1"/>
  <c r="I16" i="1" l="1"/>
  <c r="G16" i="1"/>
  <c r="J16" i="1" s="1"/>
  <c r="E16" i="1"/>
  <c r="J5" i="1"/>
</calcChain>
</file>

<file path=xl/sharedStrings.xml><?xml version="1.0" encoding="utf-8"?>
<sst xmlns="http://schemas.openxmlformats.org/spreadsheetml/2006/main" count="21" uniqueCount="21">
  <si>
    <t>MARCH 2022 DISCO INVOICES AND PAYMENTS</t>
  </si>
  <si>
    <t>S/N</t>
  </si>
  <si>
    <t>DISCOS</t>
  </si>
  <si>
    <t>NERC APPROVED MINIMUM REMITTANCE</t>
  </si>
  <si>
    <t>INVOICE VALUE (N)</t>
  </si>
  <si>
    <t>MRO VALUE (N)</t>
  </si>
  <si>
    <t>DISCO PAYMENT (N)</t>
  </si>
  <si>
    <t>INVOICE PAYMENT PERFORMANCE</t>
  </si>
  <si>
    <t>PAYMENT PERFORMANCE RELATIVE TO MRO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</si>
  <si>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</si>
  <si>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</si>
  <si>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</si>
  <si>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</si>
  <si>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</si>
  <si>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</si>
  <si>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</si>
  <si>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</si>
  <si>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</si>
  <si>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PH</t>
  </si>
  <si>
    <t>YOLA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</si>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</sst>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/>
    <xf numFmtId="10" fontId="3" fillId="2" borderId="2" xfId="0" applyNumberFormat="1" applyFont="1" applyFill="1" applyBorder="1" applyAlignment="1">
      <alignment horizontal="center"/>
    </xf>
    <xf numFmtId="43" fontId="0" fillId="2" borderId="2" xfId="1" applyFont="1" applyFill="1" applyBorder="1"/>
    <xf numFmtId="10" fontId="2" fillId="2" borderId="2" xfId="2" applyNumberFormat="1" applyFont="1" applyFill="1" applyBorder="1"/>
    <xf numFmtId="10" fontId="0" fillId="2" borderId="2" xfId="2" applyNumberFormat="1" applyFont="1" applyFill="1" applyBorder="1"/>
    <xf numFmtId="10" fontId="0" fillId="0" borderId="0" xfId="0" applyNumberFormat="1"/>
    <xf numFmtId="10" fontId="0" fillId="0" borderId="0" xfId="2" applyNumberFormat="1" applyFont="1"/>
    <xf numFmtId="10" fontId="4" fillId="2" borderId="2" xfId="2" applyNumberFormat="1" applyFont="1" applyFill="1" applyBorder="1"/>
    <xf numFmtId="4" fontId="6" fillId="2" borderId="2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10" fontId="3" fillId="3" borderId="2" xfId="2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43" fontId="3" fillId="3" borderId="2" xfId="1" applyFont="1" applyFill="1" applyBorder="1"/>
    <xf numFmtId="10" fontId="5" fillId="3" borderId="2" xfId="2" applyNumberFormat="1" applyFont="1" applyFill="1" applyBorder="1"/>
    <xf numFmtId="10" fontId="3" fillId="3" borderId="2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28277432196761E-2"/>
          <c:y val="3.3033033033033031E-2"/>
          <c:w val="0.78564166197143581"/>
          <c:h val="0.80164668605613476"/>
        </c:manualLayout>
      </c:layout>
      <c:barChart>
        <c:barDir val="bar"/>
        <c:grouping val="clustered"/>
        <c:varyColors val="0"/>
        <c:ser>
          <c:idx val="0"/>
          <c:order val="0"/>
          <c:tx>
            <c:v>Invoice Value (N)</c:v>
          </c:tx>
          <c:invertIfNegative val="0"/>
          <c:cat>
            <c:strRef>
              <c:f>'DisCo March 2022 Remittances'!$D$5:$D$15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March 2022 Remittances'!$F$5:$F$15</c:f>
              <c:numCache>
                <c:formatCode>#,##0.00</c:formatCode>
                <c:ptCount val="11"/>
                <c:pt idx="0">
                  <c:v>8062556292.3540239</c:v>
                </c:pt>
                <c:pt idx="1">
                  <c:v>6264169894.0286608</c:v>
                </c:pt>
                <c:pt idx="2">
                  <c:v>6603820221.3386879</c:v>
                </c:pt>
                <c:pt idx="3">
                  <c:v>6332885935.8283062</c:v>
                </c:pt>
                <c:pt idx="4">
                  <c:v>7966558755.4407759</c:v>
                </c:pt>
                <c:pt idx="5">
                  <c:v>9185821094.9072266</c:v>
                </c:pt>
                <c:pt idx="6">
                  <c:v>3631806849.1260834</c:v>
                </c:pt>
                <c:pt idx="7">
                  <c:v>5145904570.6366472</c:v>
                </c:pt>
                <c:pt idx="8">
                  <c:v>4552955646.8838596</c:v>
                </c:pt>
                <c:pt idx="9">
                  <c:v>4463842964.5168409</c:v>
                </c:pt>
                <c:pt idx="10">
                  <c:v>2283875172.7945094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3-4AA4-BA0D-9BE7FC4CBA12}"/>
            </c:ext>
          </c:extLst>
        </c:ser>
        <c:ser>
          <c:idx val="1"/>
          <c:order val="1"/>
          <c:tx>
            <c:v>MRO Value (N)</c:v>
          </c:tx>
          <c:invertIfNegative val="0"/>
          <c:cat>
            <c:strRef>
              <c:f>'DisCo March 2022 Remittances'!$D$5:$D$15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March 2022 Remittances'!$G$5:$G$15</c:f>
              <c:numCache>
                <c:formatCode>_(* #,##0.00_);_(* \(#,##0.00\);_(* "-"??_);_(@_)</c:formatCode>
                <c:ptCount val="11"/>
                <c:pt idx="0">
                  <c:v>7437708179.6965866</c:v>
                </c:pt>
                <c:pt idx="1">
                  <c:v>5358370927.3521166</c:v>
                </c:pt>
                <c:pt idx="2">
                  <c:v>5852305480.1503448</c:v>
                </c:pt>
                <c:pt idx="3">
                  <c:v>5800923517.218729</c:v>
                </c:pt>
                <c:pt idx="4">
                  <c:v>6436182818.5206022</c:v>
                </c:pt>
                <c:pt idx="5">
                  <c:v>7801517855.9047079</c:v>
                </c:pt>
                <c:pt idx="6">
                  <c:v>2257894318.101686</c:v>
                </c:pt>
                <c:pt idx="7">
                  <c:v>4233021099.805706</c:v>
                </c:pt>
                <c:pt idx="8">
                  <c:v>3721130650.1981788</c:v>
                </c:pt>
                <c:pt idx="9">
                  <c:v>3686241520.0980072</c:v>
                </c:pt>
                <c:pt idx="10">
                  <c:v>239806893.14342347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3-4AA4-BA0D-9BE7FC4CBA12}"/>
            </c:ext>
          </c:extLst>
        </c:ser>
        <c:ser>
          <c:idx val="2"/>
          <c:order val="2"/>
          <c:tx>
            <c:v>DisCo Payment (N)</c:v>
          </c:tx>
          <c:invertIfNegative val="0"/>
          <c:cat>
            <c:strRef>
              <c:f>'DisCo March 2022 Remittances'!$D$5:$D$15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March 2022 Remittances'!$H$5:$H$15</c:f>
              <c:numCache>
                <c:formatCode>#,##0.00</c:formatCode>
                <c:ptCount val="11"/>
                <c:pt idx="0">
                  <c:v>6002768704.3100004</c:v>
                </c:pt>
                <c:pt idx="1">
                  <c:v>2574531967.5599999</c:v>
                </c:pt>
                <c:pt idx="2">
                  <c:v>5430562758.5200005</c:v>
                </c:pt>
                <c:pt idx="3">
                  <c:v>2647386173.9899998</c:v>
                </c:pt>
                <c:pt idx="4">
                  <c:v>3119032008.54</c:v>
                </c:pt>
                <c:pt idx="5">
                  <c:v>7374900404.9699993</c:v>
                </c:pt>
                <c:pt idx="6">
                  <c:v>1072483678.61</c:v>
                </c:pt>
                <c:pt idx="7">
                  <c:v>200531975.97</c:v>
                </c:pt>
                <c:pt idx="8">
                  <c:v>1532758971.3800001</c:v>
                </c:pt>
                <c:pt idx="9">
                  <c:v>1843245631.9000001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13-4AA4-BA0D-9BE7FC4CB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45856"/>
        <c:axId val="97960704"/>
      </c:barChart>
      <c:catAx>
        <c:axId val="97945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7960704"/>
        <c:crosses val="autoZero"/>
        <c:auto val="1"/>
        <c:lblAlgn val="ctr"/>
        <c:lblOffset val="100"/>
        <c:noMultiLvlLbl val="0"/>
      </c:catAx>
      <c:valAx>
        <c:axId val="9796070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crossAx val="9794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590263470102717"/>
          <c:y val="0.91404081246600932"/>
          <c:w val="0.38336267921634393"/>
          <c:h val="5.7804024496937875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585787</xdr:colOff>
      <xdr:row>16</xdr:row>
      <xdr:rowOff>171450</xdr:rowOff>
    </xdr:from>
    <xdr:to>
      <xdr:col>9</xdr:col>
      <xdr:colOff>1600201</xdr:colOff>
      <xdr:row>41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192E0E-F624-4831-832D-57B2EA469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561975</xdr:colOff>
      <xdr:row>42</xdr:row>
      <xdr:rowOff>114300</xdr:rowOff>
    </xdr:from>
    <xdr:to>
      <xdr:col>8</xdr:col>
      <xdr:colOff>428625</xdr:colOff>
      <xdr:row>55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B044A4-6C2C-4983-B0D3-9245BC41ED06}"/>
            </a:ext>
          </a:extLst>
        </xdr:cNvPr>
        <xdr:cNvSpPr txBox="1"/>
      </xdr:nvSpPr>
      <xdr:spPr>
        <a:xfrm>
          <a:off x="1171575" y="8324850"/>
          <a:ext cx="6591300" cy="2447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March</a:t>
          </a:r>
          <a:r>
            <a:rPr lang="en-US" sz="1100" b="1" u="sng" baseline="0"/>
            <a:t> </a:t>
          </a:r>
          <a:r>
            <a:rPr lang="en-US" sz="1100" b="1" u="sng"/>
            <a:t>2022 DisCo Remittances</a:t>
          </a:r>
        </a:p>
        <a:p>
          <a:r>
            <a:rPr lang="en-US" sz="1100" baseline="0"/>
            <a:t>1. Discos' expected overall payment performance (based on the Minimum Remittance Order by NERC) is 81.91% but overall DisCo payment performance achieved at the time of generating this report is 49.30%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representing 60.20% of the MRO requirements.</a:t>
          </a:r>
          <a:endParaRPr lang="en-US" sz="1100" baseline="0"/>
        </a:p>
        <a:p>
          <a:endParaRPr lang="en-US" sz="1100" baseline="0"/>
        </a:p>
        <a:p>
          <a:r>
            <a:rPr lang="en-US" sz="1100" baseline="0"/>
            <a:t>2. Ten Discos (with the exception of Yola Disco) have not met the requirements of the Minimum Remittance Order.</a:t>
          </a:r>
        </a:p>
        <a:p>
          <a:endParaRPr lang="en-US" sz="1100" baseline="0"/>
        </a:p>
        <a:p>
          <a:r>
            <a:rPr lang="en-US" sz="1100" baseline="0"/>
            <a:t>3. Subsequent Payments are expected from DisCos with outstanding MRO payments.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0.35595</cdr:x>
      <cdr:y>0.02778</cdr:y>
    </cdr:from>
    <cdr:to>
      <cdr:x>0.69788</cdr:x>
      <cdr:y>0.09309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2625" y="11747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MARCH 2022 DISCO REMITTANCES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enrietta%20Ighomrore\Desktop\January%20-%20December%202022%20Market%20Data_revised2_Most%20Recent.xlsx" TargetMode="External"/><Relationship Id="rId1" Type="http://schemas.openxmlformats.org/officeDocument/2006/relationships/externalLinkPath" Target="/Users/Henrietta%20Ighomrore/Desktop/January%20-%20December%202022%20Market%20Data_revised2_Most%20Rec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 January 2022 Remittances"/>
      <sheetName val="DisCo February 2022 Remittances"/>
      <sheetName val="DisCo March 2022 Remittances"/>
      <sheetName val="DisCo Q1 2022 Remittance"/>
      <sheetName val="DisCo April 2022 Remittance"/>
      <sheetName val="DisCo May 2022 Remittance"/>
      <sheetName val="DisCo June 2022 Remittance"/>
      <sheetName val="DisCo Q2 2022 Remittance"/>
      <sheetName val="DisCo July 2022 Remittance "/>
      <sheetName val="DisCo August 2022 Remittance "/>
      <sheetName val="DisCo September 2022 Remittance"/>
      <sheetName val="DisCo Q3 2022 Remitt"/>
      <sheetName val="DisCo October 2022 Remittance"/>
      <sheetName val="DisCo November 2022 Remittance"/>
      <sheetName val="DisCo December 2022 Remittance"/>
      <sheetName val="DisCo Q4 2022 Remitta"/>
      <sheetName val="GenCo January 2022 Invoices"/>
      <sheetName val="GenCo February 2022 Invoices"/>
      <sheetName val="GenCo March 2022 Invoice"/>
      <sheetName val="GenCo Q1 2022 Invoice"/>
      <sheetName val="GenCo April 2022 Invoice"/>
      <sheetName val="GenCo May 2022 Invoice"/>
      <sheetName val="GenCo June 2022 Invoice"/>
      <sheetName val="GenCo Q2 2022 Invoice"/>
      <sheetName val="GenCo July 2022 Invoice"/>
      <sheetName val="GenCo August 2022 Invoice "/>
      <sheetName val="GenCo September 2022 Invoice "/>
      <sheetName val="GenCo Q3 2022 Invoice"/>
      <sheetName val="GenCo October 2022 Invoice"/>
      <sheetName val="GenCo November 2022 Invoice"/>
      <sheetName val="GenCo December 2022 Invoice"/>
      <sheetName val="GenCo Q4 2022 Invoice"/>
    </sheetNames>
    <sheetDataSet>
      <sheetData sheetId="0"/>
      <sheetData sheetId="1"/>
      <sheetData sheetId="2">
        <row r="4">
          <cell r="B4" t="str">
            <v>ABUJA</v>
          </cell>
          <cell r="D4">
            <v>8062556292.3540239</v>
          </cell>
          <cell r="E4">
            <v>7437708179.6965866</v>
          </cell>
          <cell r="F4">
            <v>6002768704.3100004</v>
          </cell>
        </row>
        <row r="5">
          <cell r="B5" t="str">
            <v>BENIN</v>
          </cell>
          <cell r="D5">
            <v>6264169894.0286608</v>
          </cell>
          <cell r="E5">
            <v>5358370927.3521166</v>
          </cell>
          <cell r="F5">
            <v>2574531967.5599999</v>
          </cell>
        </row>
        <row r="6">
          <cell r="B6" t="str">
            <v>EKO</v>
          </cell>
          <cell r="D6">
            <v>6603820221.3386879</v>
          </cell>
          <cell r="E6">
            <v>5852305480.1503448</v>
          </cell>
          <cell r="F6">
            <v>5430562758.5200005</v>
          </cell>
        </row>
        <row r="7">
          <cell r="B7" t="str">
            <v>ENUGU</v>
          </cell>
          <cell r="D7">
            <v>6332885935.8283062</v>
          </cell>
          <cell r="E7">
            <v>5800923517.218729</v>
          </cell>
          <cell r="F7">
            <v>2647386173.9899998</v>
          </cell>
        </row>
        <row r="8">
          <cell r="B8" t="str">
            <v>IBADAN</v>
          </cell>
          <cell r="D8">
            <v>7966558755.4407759</v>
          </cell>
          <cell r="E8">
            <v>6436182818.5206022</v>
          </cell>
          <cell r="F8">
            <v>3119032008.54</v>
          </cell>
        </row>
        <row r="9">
          <cell r="B9" t="str">
            <v>IKEJA</v>
          </cell>
          <cell r="D9">
            <v>9185821094.9072266</v>
          </cell>
          <cell r="E9">
            <v>7801517855.9047079</v>
          </cell>
          <cell r="F9">
            <v>7374900404.9699993</v>
          </cell>
        </row>
        <row r="10">
          <cell r="B10" t="str">
            <v>JOS</v>
          </cell>
          <cell r="D10">
            <v>3631806849.1260834</v>
          </cell>
          <cell r="E10">
            <v>2257894318.101686</v>
          </cell>
          <cell r="F10">
            <v>1072483678.61</v>
          </cell>
        </row>
        <row r="11">
          <cell r="B11" t="str">
            <v>KADUNA</v>
          </cell>
          <cell r="D11">
            <v>5145904570.6366472</v>
          </cell>
          <cell r="E11">
            <v>4233021099.805706</v>
          </cell>
          <cell r="F11">
            <v>200531975.97</v>
          </cell>
        </row>
        <row r="12">
          <cell r="B12" t="str">
            <v>KANO</v>
          </cell>
          <cell r="D12">
            <v>4552955646.8838596</v>
          </cell>
          <cell r="E12">
            <v>3721130650.1981788</v>
          </cell>
          <cell r="F12">
            <v>1532758971.3800001</v>
          </cell>
        </row>
        <row r="13">
          <cell r="B13" t="str">
            <v>PH</v>
          </cell>
          <cell r="D13">
            <v>4463842964.5168409</v>
          </cell>
          <cell r="E13">
            <v>3686241520.0980072</v>
          </cell>
          <cell r="F13">
            <v>1843245631.9000001</v>
          </cell>
        </row>
        <row r="14">
          <cell r="B14" t="str">
            <v>YOLA</v>
          </cell>
          <cell r="D14">
            <v>2283875172.7945094</v>
          </cell>
          <cell r="E14">
            <v>239806893.14342347</v>
          </cell>
          <cell r="F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 Sheet"/>
      <sheetName val="Input_GenCo Invoice"/>
      <sheetName val="Sheet2"/>
      <sheetName val="Input_MRO_REVISED MRO"/>
      <sheetName val="Input_DisCo Invoice"/>
      <sheetName val="Input_DisCo Market Payments"/>
      <sheetName val="DisCo MRv10 Requirement"/>
      <sheetName val="DisCo RevisedMR Requirement"/>
      <sheetName val="DisCo Total Market Payment"/>
      <sheetName val="DisCo MRv11 Requirement"/>
      <sheetName val="DisCo MRv12 Requirement"/>
      <sheetName val="DisCo MRv13 Requirement"/>
      <sheetName val="DisCo Performance"/>
      <sheetName val="DisCo Shortfall_Monthly"/>
      <sheetName val="DisCo Shortfall_Cummulative"/>
      <sheetName val="GenCo_Payments"/>
      <sheetName val="Memo Summary Generator"/>
      <sheetName val="Reference"/>
      <sheetName val="Payment Checks"/>
      <sheetName val="Sheet1"/>
      <sheetName val="DisCo perf Jan June 2022"/>
      <sheetName val="2021 DisCo Performance"/>
      <sheetName val="Power reform  Prog"/>
      <sheetName val="Sheet4"/>
      <sheetName val="Sheet6"/>
      <sheetName val="Sheet7"/>
      <sheetName val="DisCo MR Requirement "/>
    </sheetNames>
    <sheetDataSet>
      <sheetData sheetId="0"/>
      <sheetData sheetId="1"/>
      <sheetData sheetId="2" refreshError="1"/>
      <sheetData sheetId="3" refreshError="1"/>
      <sheetData sheetId="4">
        <row r="3">
          <cell r="C3">
            <v>43466</v>
          </cell>
        </row>
      </sheetData>
      <sheetData sheetId="5" refreshError="1"/>
      <sheetData sheetId="6"/>
      <sheetData sheetId="7" refreshError="1"/>
      <sheetData sheetId="8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7867650254.9300003</v>
          </cell>
          <cell r="AN9">
            <v>7772001232.8299999</v>
          </cell>
          <cell r="AO9">
            <v>6846782072.3199997</v>
          </cell>
          <cell r="AP9">
            <v>8412773835.79</v>
          </cell>
          <cell r="AQ9">
            <v>4224251012.0900002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36652189730.990005</v>
          </cell>
          <cell r="AN15">
            <v>39814395403.910004</v>
          </cell>
          <cell r="AO15">
            <v>31270083943.100006</v>
          </cell>
          <cell r="AP15">
            <v>38783672810.600006</v>
          </cell>
          <cell r="AQ15">
            <v>30091087903.690002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1D4FC-A220-4BE5-9F31-4A39F9E6FA8E}">
  <sheetPr>
    <tabColor theme="3"/>
  </sheetPr>
  <dimension ref="C3:R16"/>
  <sheetViews>
    <sheetView showGridLines="0" tabSelected="1" zoomScaleNormal="100" workbookViewId="0">
      <selection activeCell="M15" sqref="M15"/>
    </sheetView>
  </sheetViews>
  <sheetFormatPr defaultRowHeight="15" x14ac:dyDescent="0.25"/>
  <cols>
    <col min="1" max="1" width="4.5703125" customWidth="1"/>
    <col min="2" max="2" width="7.140625" customWidth="1"/>
    <col min="3" max="3" width="4.28515625" bestFit="1" customWidth="1"/>
    <col min="4" max="4" width="8.7109375" bestFit="1" customWidth="1"/>
    <col min="5" max="5" width="23.5703125" customWidth="1"/>
    <col min="6" max="6" width="18.140625" bestFit="1" customWidth="1"/>
    <col min="7" max="7" width="18" bestFit="1" customWidth="1"/>
    <col min="8" max="8" width="19" bestFit="1" customWidth="1"/>
    <col min="9" max="9" width="18.28515625" customWidth="1"/>
    <col min="10" max="10" width="24.28515625" bestFit="1" customWidth="1"/>
  </cols>
  <sheetData>
    <row r="3" spans="3:18" x14ac:dyDescent="0.25">
      <c r="C3" s="12" t="s">
        <v>0</v>
      </c>
      <c r="D3" s="12"/>
      <c r="E3" s="12"/>
      <c r="F3" s="12"/>
      <c r="G3" s="12"/>
      <c r="H3" s="12"/>
      <c r="I3" s="12"/>
      <c r="J3" s="12"/>
    </row>
    <row r="4" spans="3:18" s="1" customFormat="1" ht="31.5" customHeight="1" x14ac:dyDescent="0.25"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</row>
    <row r="5" spans="3:18" x14ac:dyDescent="0.25">
      <c r="C5" s="2">
        <v>1</v>
      </c>
      <c r="D5" s="3" t="s">
        <v>9</v>
      </c>
      <c r="E5" s="4">
        <v>0.92249999999999999</v>
      </c>
      <c r="F5" s="11">
        <v>8062556292.3540239</v>
      </c>
      <c r="G5" s="5">
        <f>F5*E5</f>
        <v>7437708179.6965866</v>
      </c>
      <c r="H5" s="11">
        <v>6002768704.3100004</v>
      </c>
      <c r="I5" s="6">
        <f>H5/F5</f>
        <v>0.74452425343096396</v>
      </c>
      <c r="J5" s="7">
        <f t="shared" ref="J5:J14" si="0">IFERROR(H5/G5, "")</f>
        <v>0.80707236144277938</v>
      </c>
      <c r="Q5" s="8"/>
      <c r="R5" s="9"/>
    </row>
    <row r="6" spans="3:18" x14ac:dyDescent="0.25">
      <c r="C6" s="2">
        <v>2</v>
      </c>
      <c r="D6" s="3" t="s">
        <v>10</v>
      </c>
      <c r="E6" s="4">
        <v>0.85540000000000005</v>
      </c>
      <c r="F6" s="11">
        <v>6264169894.0286608</v>
      </c>
      <c r="G6" s="5">
        <f t="shared" ref="G6:G15" si="1">F6*E6</f>
        <v>5358370927.3521166</v>
      </c>
      <c r="H6" s="11">
        <v>2574531967.5599999</v>
      </c>
      <c r="I6" s="6">
        <f t="shared" ref="I6:I15" si="2">H6/F6</f>
        <v>0.41099331772820857</v>
      </c>
      <c r="J6" s="7">
        <f t="shared" si="0"/>
        <v>0.48046915797078388</v>
      </c>
      <c r="Q6" s="8"/>
      <c r="R6" s="9"/>
    </row>
    <row r="7" spans="3:18" x14ac:dyDescent="0.25">
      <c r="C7" s="2">
        <v>3</v>
      </c>
      <c r="D7" s="3" t="s">
        <v>11</v>
      </c>
      <c r="E7" s="4">
        <v>0.88619999999999999</v>
      </c>
      <c r="F7" s="11">
        <v>6603820221.3386879</v>
      </c>
      <c r="G7" s="5">
        <f t="shared" si="1"/>
        <v>5852305480.1503448</v>
      </c>
      <c r="H7" s="11">
        <v>5430562758.5200005</v>
      </c>
      <c r="I7" s="6">
        <f t="shared" si="2"/>
        <v>0.82233655316242826</v>
      </c>
      <c r="J7" s="7">
        <f t="shared" si="0"/>
        <v>0.92793562758116488</v>
      </c>
      <c r="Q7" s="8"/>
      <c r="R7" s="9"/>
    </row>
    <row r="8" spans="3:18" x14ac:dyDescent="0.25">
      <c r="C8" s="2">
        <v>4</v>
      </c>
      <c r="D8" s="3" t="s">
        <v>12</v>
      </c>
      <c r="E8" s="4">
        <v>0.91600000000000004</v>
      </c>
      <c r="F8" s="11">
        <v>6332885935.8283062</v>
      </c>
      <c r="G8" s="5">
        <f t="shared" si="1"/>
        <v>5800923517.218729</v>
      </c>
      <c r="H8" s="11">
        <v>2647386173.9899998</v>
      </c>
      <c r="I8" s="6">
        <f t="shared" si="2"/>
        <v>0.41803787417240706</v>
      </c>
      <c r="J8" s="7">
        <f t="shared" si="0"/>
        <v>0.45637322507904698</v>
      </c>
      <c r="Q8" s="8"/>
      <c r="R8" s="9"/>
    </row>
    <row r="9" spans="3:18" x14ac:dyDescent="0.25">
      <c r="C9" s="2">
        <v>5</v>
      </c>
      <c r="D9" s="3" t="s">
        <v>13</v>
      </c>
      <c r="E9" s="4">
        <v>0.80789999999999995</v>
      </c>
      <c r="F9" s="11">
        <v>7966558755.4407759</v>
      </c>
      <c r="G9" s="5">
        <f t="shared" si="1"/>
        <v>6436182818.5206022</v>
      </c>
      <c r="H9" s="11">
        <v>3119032008.54</v>
      </c>
      <c r="I9" s="6">
        <f t="shared" si="2"/>
        <v>0.3915155971717213</v>
      </c>
      <c r="J9" s="7">
        <f t="shared" si="0"/>
        <v>0.48460898275989767</v>
      </c>
      <c r="Q9" s="8"/>
      <c r="R9" s="9"/>
    </row>
    <row r="10" spans="3:18" x14ac:dyDescent="0.25">
      <c r="C10" s="2">
        <v>6</v>
      </c>
      <c r="D10" s="3" t="s">
        <v>14</v>
      </c>
      <c r="E10" s="4">
        <v>0.84930000000000005</v>
      </c>
      <c r="F10" s="11">
        <v>9185821094.9072266</v>
      </c>
      <c r="G10" s="5">
        <f t="shared" si="1"/>
        <v>7801517855.9047079</v>
      </c>
      <c r="H10" s="11">
        <v>7374900404.9699993</v>
      </c>
      <c r="I10" s="6">
        <f t="shared" si="2"/>
        <v>0.80285696061060541</v>
      </c>
      <c r="J10" s="7">
        <f t="shared" si="0"/>
        <v>0.94531609632709923</v>
      </c>
      <c r="Q10" s="8"/>
      <c r="R10" s="9"/>
    </row>
    <row r="11" spans="3:18" x14ac:dyDescent="0.25">
      <c r="C11" s="2">
        <v>7</v>
      </c>
      <c r="D11" s="3" t="s">
        <v>15</v>
      </c>
      <c r="E11" s="4">
        <v>0.62170000000000003</v>
      </c>
      <c r="F11" s="11">
        <v>3631806849.1260834</v>
      </c>
      <c r="G11" s="5">
        <f t="shared" si="1"/>
        <v>2257894318.101686</v>
      </c>
      <c r="H11" s="11">
        <v>1072483678.61</v>
      </c>
      <c r="I11" s="6">
        <f t="shared" si="2"/>
        <v>0.29530306075282342</v>
      </c>
      <c r="J11" s="7">
        <f t="shared" si="0"/>
        <v>0.47499285950269171</v>
      </c>
      <c r="Q11" s="8"/>
      <c r="R11" s="9"/>
    </row>
    <row r="12" spans="3:18" x14ac:dyDescent="0.25">
      <c r="C12" s="2">
        <v>8</v>
      </c>
      <c r="D12" s="3" t="s">
        <v>16</v>
      </c>
      <c r="E12" s="4">
        <v>0.8226</v>
      </c>
      <c r="F12" s="11">
        <v>5145904570.6366472</v>
      </c>
      <c r="G12" s="5">
        <f t="shared" si="1"/>
        <v>4233021099.805706</v>
      </c>
      <c r="H12" s="11">
        <v>200531975.97</v>
      </c>
      <c r="I12" s="6">
        <f t="shared" si="2"/>
        <v>3.8969237228818322E-2</v>
      </c>
      <c r="J12" s="7">
        <f t="shared" si="0"/>
        <v>4.737325216243414E-2</v>
      </c>
      <c r="Q12" s="8"/>
      <c r="R12" s="9"/>
    </row>
    <row r="13" spans="3:18" x14ac:dyDescent="0.25">
      <c r="C13" s="2">
        <v>9</v>
      </c>
      <c r="D13" s="3" t="s">
        <v>17</v>
      </c>
      <c r="E13" s="4">
        <v>0.81730000000000003</v>
      </c>
      <c r="F13" s="11">
        <v>4552955646.8838596</v>
      </c>
      <c r="G13" s="5">
        <f t="shared" si="1"/>
        <v>3721130650.1981788</v>
      </c>
      <c r="H13" s="11">
        <v>1532758971.3800001</v>
      </c>
      <c r="I13" s="6">
        <f t="shared" si="2"/>
        <v>0.33665141728956949</v>
      </c>
      <c r="J13" s="7">
        <f t="shared" si="0"/>
        <v>0.41190678733582464</v>
      </c>
      <c r="Q13" s="8"/>
      <c r="R13" s="9"/>
    </row>
    <row r="14" spans="3:18" x14ac:dyDescent="0.25">
      <c r="C14" s="2">
        <v>10</v>
      </c>
      <c r="D14" s="3" t="s">
        <v>18</v>
      </c>
      <c r="E14" s="4">
        <v>0.82579999999999998</v>
      </c>
      <c r="F14" s="11">
        <v>4463842964.5168409</v>
      </c>
      <c r="G14" s="5">
        <f t="shared" si="1"/>
        <v>3686241520.0980072</v>
      </c>
      <c r="H14" s="11">
        <v>1843245631.9000001</v>
      </c>
      <c r="I14" s="6">
        <f t="shared" si="2"/>
        <v>0.41292797406897802</v>
      </c>
      <c r="J14" s="7">
        <f t="shared" si="0"/>
        <v>0.50003387511380237</v>
      </c>
      <c r="Q14" s="8"/>
      <c r="R14" s="9"/>
    </row>
    <row r="15" spans="3:18" x14ac:dyDescent="0.25">
      <c r="C15" s="2">
        <v>11</v>
      </c>
      <c r="D15" s="3" t="s">
        <v>19</v>
      </c>
      <c r="E15" s="4">
        <v>0.105</v>
      </c>
      <c r="F15" s="11">
        <v>2283875172.7945094</v>
      </c>
      <c r="G15" s="5">
        <f t="shared" si="1"/>
        <v>239806893.14342347</v>
      </c>
      <c r="H15" s="11">
        <v>0</v>
      </c>
      <c r="I15" s="10">
        <f t="shared" si="2"/>
        <v>0</v>
      </c>
      <c r="J15" s="7">
        <f>IFERROR(H15/G15, "")</f>
        <v>0</v>
      </c>
      <c r="Q15" s="8"/>
      <c r="R15" s="9"/>
    </row>
    <row r="16" spans="3:18" x14ac:dyDescent="0.25">
      <c r="C16" s="14"/>
      <c r="D16" s="14" t="s">
        <v>20</v>
      </c>
      <c r="E16" s="15">
        <f>G16/F16</f>
        <v>0.81906753462361059</v>
      </c>
      <c r="F16" s="16">
        <f>SUM(F5:F15)</f>
        <v>64494197397.855621</v>
      </c>
      <c r="G16" s="17">
        <f>SUM(G5:G15)</f>
        <v>52825103260.190086</v>
      </c>
      <c r="H16" s="16">
        <f>SUM(H5:H15)</f>
        <v>31798202275.750004</v>
      </c>
      <c r="I16" s="18">
        <f>H16/F16</f>
        <v>0.49303973936742512</v>
      </c>
      <c r="J16" s="19">
        <f>IFERROR(H16/G16, "")</f>
        <v>0.60195248685322833</v>
      </c>
      <c r="Q16" s="8"/>
      <c r="R16" s="9"/>
    </row>
  </sheetData>
  <mergeCells count="1">
    <mergeCell ref="C3:J3"/>
  </mergeCells>
  <conditionalFormatting sqref="J5:J15">
    <cfRule type="cellIs" dxfId="0" priority="1" operator="greaterThan">
      <formula>0.99999</formula>
    </cfRule>
  </conditionalFormatting>
  <pageMargins left="0.7" right="0.7" top="0.75" bottom="0.75" header="0.3" footer="0.3"/>
  <pageSetup scale="6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DisCo March 2022 Remittances</vt:lpstr>
      <vt:lpstr>'DisCo March 2022 Remittances'!Print_Area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dcterms:created xsi:type="dcterms:W3CDTF">2023-03-27T09:03:07Z</dcterms:created>
  <dcterms:modified xsi:type="dcterms:W3CDTF">2023-03-27T09:07:42Z</dcterms:modified>
</cp:coreProperties>
</file>