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2023 Market Payment for Publication\"/>
    </mc:Choice>
  </mc:AlternateContent>
  <xr:revisionPtr revIDLastSave="0" documentId="13_ncr:1_{1728B098-EE1E-44BB-A864-D36350E26C32}" xr6:coauthVersionLast="47" xr6:coauthVersionMax="47" xr10:uidLastSave="{00000000-0000-0000-0000-000000000000}"/>
  <bookViews>
    <workbookView xWindow="-15" yWindow="0" windowWidth="28800" windowHeight="15600" xr2:uid="{D626CBA8-F7B0-450F-9F2A-D7BE26A96A68}"/>
  </bookViews>
  <sheets>
    <sheet name="DisCo January 2023 Remittan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January 2023 Remittance'!$A$1:$L$58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J14" i="1"/>
  <c r="F14" i="1"/>
  <c r="J13" i="1"/>
  <c r="L13" i="1" s="1"/>
  <c r="F13" i="1"/>
  <c r="J12" i="1"/>
  <c r="F12" i="1"/>
  <c r="J11" i="1"/>
  <c r="L11" i="1" s="1"/>
  <c r="F11" i="1"/>
  <c r="J10" i="1"/>
  <c r="F10" i="1"/>
  <c r="L9" i="1"/>
  <c r="K9" i="1"/>
  <c r="J9" i="1"/>
  <c r="F9" i="1"/>
  <c r="J8" i="1"/>
  <c r="F8" i="1"/>
  <c r="J7" i="1"/>
  <c r="L7" i="1" s="1"/>
  <c r="F7" i="1"/>
  <c r="J6" i="1"/>
  <c r="F6" i="1"/>
  <c r="J5" i="1"/>
  <c r="L5" i="1" s="1"/>
  <c r="F5" i="1"/>
  <c r="J4" i="1"/>
  <c r="F4" i="1"/>
  <c r="L4" i="1" l="1"/>
  <c r="L12" i="1"/>
  <c r="K7" i="1"/>
  <c r="L10" i="1"/>
  <c r="K5" i="1"/>
  <c r="K13" i="1"/>
  <c r="L8" i="1"/>
  <c r="K11" i="1"/>
  <c r="L6" i="1"/>
  <c r="L14" i="1"/>
  <c r="D15" i="1"/>
  <c r="J15" i="1"/>
  <c r="L15" i="1"/>
  <c r="K15" i="1"/>
  <c r="K4" i="1"/>
  <c r="K6" i="1"/>
  <c r="K8" i="1"/>
  <c r="K10" i="1"/>
  <c r="K12" i="1"/>
  <c r="K14" i="1"/>
</calcChain>
</file>

<file path=xl/sharedStrings.xml><?xml version="1.0" encoding="utf-8"?>
<sst xmlns="http://schemas.openxmlformats.org/spreadsheetml/2006/main" count="24" uniqueCount="24">
  <si>
    <t>JANUARY 2023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</si>
  <si>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</si>
  <si>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</si>
  <si>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</si>
  <si>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</si>
  <si>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</si>
  <si>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</si>
  <si>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Regulatory Net Off (MDA Debt Repayment) (NGN)</t>
  </si>
  <si>
    <t>Regulatory Net Off (Excess Tariff Remittance) (NGN)</t>
  </si>
  <si>
    <t>TOTAL DISCO PAYMENTS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</si>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</sst>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43" fontId="4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3" fillId="3" borderId="2" xfId="0" applyNumberFormat="1" applyFont="1" applyFill="1" applyBorder="1"/>
    <xf numFmtId="43" fontId="3" fillId="3" borderId="2" xfId="1" applyFont="1" applyFill="1" applyBorder="1"/>
    <xf numFmtId="10" fontId="3" fillId="3" borderId="2" xfId="2" applyNumberFormat="1" applyFont="1" applyFill="1" applyBorder="1" applyAlignment="1">
      <alignment horizontal="center"/>
    </xf>
    <xf numFmtId="10" fontId="5" fillId="3" borderId="2" xfId="2" applyNumberFormat="1" applyFont="1" applyFill="1" applyBorder="1"/>
    <xf numFmtId="10" fontId="3" fillId="3" borderId="2" xfId="2" applyNumberFormat="1" applyFont="1" applyFill="1" applyBorder="1"/>
    <xf numFmtId="4" fontId="6" fillId="2" borderId="2" xfId="0" applyNumberFormat="1" applyFont="1" applyFill="1" applyBorder="1"/>
    <xf numFmtId="43" fontId="6" fillId="2" borderId="2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January 2023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January 2023 Remittance'!$E$4:$E$14</c:f>
              <c:numCache>
                <c:formatCode>#,##0.00</c:formatCode>
                <c:ptCount val="11"/>
                <c:pt idx="0">
                  <c:v>11142351296.336021</c:v>
                </c:pt>
                <c:pt idx="1">
                  <c:v>6580522776.3946791</c:v>
                </c:pt>
                <c:pt idx="2">
                  <c:v>8229717546.4983768</c:v>
                </c:pt>
                <c:pt idx="3">
                  <c:v>6814187085.076376</c:v>
                </c:pt>
                <c:pt idx="4">
                  <c:v>8767861362.3331451</c:v>
                </c:pt>
                <c:pt idx="5">
                  <c:v>11395076688.409904</c:v>
                </c:pt>
                <c:pt idx="6">
                  <c:v>4561120465.672657</c:v>
                </c:pt>
                <c:pt idx="7">
                  <c:v>5232056605.5434847</c:v>
                </c:pt>
                <c:pt idx="8">
                  <c:v>5337292095.7130814</c:v>
                </c:pt>
                <c:pt idx="9">
                  <c:v>5752253819.4968262</c:v>
                </c:pt>
                <c:pt idx="10">
                  <c:v>2417119043.2587471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9-447A-9796-21DD450D852A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January 2023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January 2023 Remittance'!$F$4:$F$14</c:f>
              <c:numCache>
                <c:formatCode>_(* #,##0.00_);_(* \(#,##0.00\);_(* "-"??_);_(@_)</c:formatCode>
                <c:ptCount val="11"/>
                <c:pt idx="0">
                  <c:v>10492752215.759632</c:v>
                </c:pt>
                <c:pt idx="1">
                  <c:v>5714525979.0211391</c:v>
                </c:pt>
                <c:pt idx="2">
                  <c:v>7823992471.456007</c:v>
                </c:pt>
                <c:pt idx="3">
                  <c:v>6547752370.0498896</c:v>
                </c:pt>
                <c:pt idx="4">
                  <c:v>7860387711.3316641</c:v>
                </c:pt>
                <c:pt idx="5">
                  <c:v>11346077858.649742</c:v>
                </c:pt>
                <c:pt idx="6">
                  <c:v>2958798846.0818529</c:v>
                </c:pt>
                <c:pt idx="7">
                  <c:v>5117997771.5426369</c:v>
                </c:pt>
                <c:pt idx="8">
                  <c:v>5110457181.6452751</c:v>
                </c:pt>
                <c:pt idx="9">
                  <c:v>4733529668.0639381</c:v>
                </c:pt>
                <c:pt idx="10">
                  <c:v>311324932.77172661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9-447A-9796-21DD450D852A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January 2023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January 2023 Remittance'!$G$4:$G$14</c:f>
              <c:numCache>
                <c:formatCode>#,##0.00</c:formatCode>
                <c:ptCount val="11"/>
                <c:pt idx="0">
                  <c:v>4583227725.6300001</c:v>
                </c:pt>
                <c:pt idx="1">
                  <c:v>2437093450.8899999</c:v>
                </c:pt>
                <c:pt idx="2">
                  <c:v>5116701354.7299995</c:v>
                </c:pt>
                <c:pt idx="3">
                  <c:v>2279600264.0999999</c:v>
                </c:pt>
                <c:pt idx="4">
                  <c:v>2695490158.8499999</c:v>
                </c:pt>
                <c:pt idx="5">
                  <c:v>8794690896.0400009</c:v>
                </c:pt>
                <c:pt idx="6">
                  <c:v>719059963.62</c:v>
                </c:pt>
                <c:pt idx="7">
                  <c:v>298221577.97000003</c:v>
                </c:pt>
                <c:pt idx="8">
                  <c:v>2219332758.71</c:v>
                </c:pt>
                <c:pt idx="9">
                  <c:v>3876657988.7399998</c:v>
                </c:pt>
                <c:pt idx="10">
                  <c:v>311324932.76999998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9-447A-9796-21DD450D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15</xdr:row>
      <xdr:rowOff>163286</xdr:rowOff>
    </xdr:from>
    <xdr:to>
      <xdr:col>12</xdr:col>
      <xdr:colOff>13607</xdr:colOff>
      <xdr:row>42</xdr:row>
      <xdr:rowOff>21772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444D76-56E4-402E-85C0-13165E75F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576941</xdr:colOff>
      <xdr:row>42</xdr:row>
      <xdr:rowOff>160565</xdr:rowOff>
    </xdr:from>
    <xdr:to>
      <xdr:col>10</xdr:col>
      <xdr:colOff>13606</xdr:colOff>
      <xdr:row>56</xdr:row>
      <xdr:rowOff>136072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7CFA65-D4EF-4F42-AFB1-48788E607788}"/>
            </a:ext>
          </a:extLst>
        </xdr:cNvPr>
        <xdr:cNvSpPr txBox="1"/>
      </xdr:nvSpPr>
      <xdr:spPr>
        <a:xfrm>
          <a:off x="576941" y="8365672"/>
          <a:ext cx="10676165" cy="2642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 baseline="0"/>
            <a:t>January </a:t>
          </a:r>
          <a:r>
            <a:rPr lang="en-US" sz="1200" b="1" u="sng"/>
            <a:t>2023 DisCo Remittances</a:t>
          </a: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Discos' expected overall payment performance (based on the Minimum Remittance Order by NERC) is 89.22% but overall DisCo payment performance achieved at the time of generating this report is 59.01% representing 66.14% of the MRO requirements.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With the implementation of NERC's order on Regulatory Net-Offs, only Yola DisCo satisfied the requirements of the Minimum Remittance Order.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Subsequent Payments are expected from DisCos with outstanding MRO payments.</a:t>
          </a:r>
        </a:p>
        <a:p>
          <a:endParaRPr lang="en-GB" sz="1200">
            <a:effectLst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For DisCos that have surpassed the month's Minimum Remittance obligation, a review of the annual performance will be carried out in respect of the excess payment.</a:t>
          </a:r>
          <a:endParaRPr lang="en-GB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JANUARY 2023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2023%20Market%20Data_From%20Fati%20270323.xlsx" TargetMode="External"/><Relationship Id="rId1" Type="http://schemas.openxmlformats.org/officeDocument/2006/relationships/externalLinkPath" Target="/Users/Henrietta%20Ighomrore/Desktop/January%202023%20Market%20Data_From%20Fati%20270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Website%20publications/Final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3 Remittance"/>
      <sheetName val="GenCo January 2023 Invoice"/>
    </sheetNames>
    <sheetDataSet>
      <sheetData sheetId="0">
        <row r="4">
          <cell r="B4" t="str">
            <v>ABUJA</v>
          </cell>
          <cell r="D4">
            <v>11142351296.336021</v>
          </cell>
          <cell r="E4">
            <v>10492752215.759632</v>
          </cell>
          <cell r="F4">
            <v>4583227725.6300001</v>
          </cell>
        </row>
        <row r="5">
          <cell r="B5" t="str">
            <v>BENIN</v>
          </cell>
          <cell r="D5">
            <v>6580522776.3946791</v>
          </cell>
          <cell r="E5">
            <v>5714525979.0211391</v>
          </cell>
          <cell r="F5">
            <v>2437093450.8899999</v>
          </cell>
        </row>
        <row r="6">
          <cell r="B6" t="str">
            <v>EKO</v>
          </cell>
          <cell r="D6">
            <v>8229717546.4983768</v>
          </cell>
          <cell r="E6">
            <v>7823992471.456007</v>
          </cell>
          <cell r="F6">
            <v>5116701354.7299995</v>
          </cell>
        </row>
        <row r="7">
          <cell r="B7" t="str">
            <v>ENUGU</v>
          </cell>
          <cell r="D7">
            <v>6814187085.076376</v>
          </cell>
          <cell r="E7">
            <v>6547752370.0498896</v>
          </cell>
          <cell r="F7">
            <v>2279600264.0999999</v>
          </cell>
        </row>
        <row r="8">
          <cell r="B8" t="str">
            <v>IBADAN</v>
          </cell>
          <cell r="D8">
            <v>8767861362.3331451</v>
          </cell>
          <cell r="E8">
            <v>7860387711.3316641</v>
          </cell>
          <cell r="F8">
            <v>2695490158.8499999</v>
          </cell>
        </row>
        <row r="9">
          <cell r="B9" t="str">
            <v>IKEJA</v>
          </cell>
          <cell r="D9">
            <v>11395076688.409904</v>
          </cell>
          <cell r="E9">
            <v>11346077858.649742</v>
          </cell>
          <cell r="F9">
            <v>8794690896.0400009</v>
          </cell>
        </row>
        <row r="10">
          <cell r="B10" t="str">
            <v>JOS</v>
          </cell>
          <cell r="D10">
            <v>4561120465.672657</v>
          </cell>
          <cell r="E10">
            <v>2958798846.0818529</v>
          </cell>
          <cell r="F10">
            <v>719059963.62</v>
          </cell>
        </row>
        <row r="11">
          <cell r="B11" t="str">
            <v>KADUNA</v>
          </cell>
          <cell r="D11">
            <v>5232056605.5434847</v>
          </cell>
          <cell r="E11">
            <v>5117997771.5426369</v>
          </cell>
          <cell r="F11">
            <v>298221577.97000003</v>
          </cell>
        </row>
        <row r="12">
          <cell r="B12" t="str">
            <v>KANO</v>
          </cell>
          <cell r="D12">
            <v>5337292095.7130814</v>
          </cell>
          <cell r="E12">
            <v>5110457181.6452751</v>
          </cell>
          <cell r="F12">
            <v>2219332758.71</v>
          </cell>
        </row>
        <row r="13">
          <cell r="B13" t="str">
            <v>PH</v>
          </cell>
          <cell r="D13">
            <v>5752253819.4968262</v>
          </cell>
          <cell r="E13">
            <v>4733529668.0639381</v>
          </cell>
          <cell r="F13">
            <v>3876657988.7399998</v>
          </cell>
        </row>
        <row r="14">
          <cell r="B14" t="str">
            <v>YOLA</v>
          </cell>
          <cell r="D14">
            <v>2417119043.2587471</v>
          </cell>
          <cell r="E14">
            <v>311324932.77172661</v>
          </cell>
          <cell r="F14">
            <v>311324932.76999998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6517768083.1700001</v>
          </cell>
          <cell r="AS4">
            <v>7061867512.6899996</v>
          </cell>
          <cell r="AT4">
            <v>5975153992.7799997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2799382986.3200002</v>
          </cell>
          <cell r="AS5">
            <v>2503367958.5900002</v>
          </cell>
          <cell r="AT5">
            <v>2084173668.24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5200290147.9300003</v>
          </cell>
          <cell r="AS6">
            <v>3932635053.52</v>
          </cell>
          <cell r="AT6">
            <v>5145555358.4200001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2933332327.6799998</v>
          </cell>
          <cell r="AS7">
            <v>2917047773.6199999</v>
          </cell>
          <cell r="AT7">
            <v>2667136203.5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3703044404.6199999</v>
          </cell>
          <cell r="AS8">
            <v>3968592357.4499998</v>
          </cell>
          <cell r="AT8">
            <v>3160382256.1399999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10091881865.040001</v>
          </cell>
          <cell r="AN9">
            <v>8042365209.4899998</v>
          </cell>
          <cell r="AO9">
            <v>6846782072.3199997</v>
          </cell>
          <cell r="AP9">
            <v>9175270615.0599995</v>
          </cell>
          <cell r="AQ9">
            <v>4224251012.0900002</v>
          </cell>
          <cell r="AR9">
            <v>6886363732.46</v>
          </cell>
          <cell r="AS9">
            <v>7758759270.1099997</v>
          </cell>
          <cell r="AT9">
            <v>8432542442.75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1227587361.4000001</v>
          </cell>
          <cell r="AS10">
            <v>788211323.30999994</v>
          </cell>
          <cell r="AT10">
            <v>493460997.56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376901834.56</v>
          </cell>
          <cell r="AS11">
            <v>548500373.21000004</v>
          </cell>
          <cell r="AT11">
            <v>808527118.88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1832803722.3099999</v>
          </cell>
          <cell r="AS12">
            <v>2419508698.0900002</v>
          </cell>
          <cell r="AT12">
            <v>1128632945.73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2001920095.8399999</v>
          </cell>
          <cell r="AS13">
            <v>2787452718.3000002</v>
          </cell>
          <cell r="AT13">
            <v>2797354754.3800001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200142124.13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38876421341.100006</v>
          </cell>
          <cell r="AN15">
            <v>40084759380.57</v>
          </cell>
          <cell r="AO15">
            <v>31270083943.100006</v>
          </cell>
          <cell r="AP15">
            <v>39546169589.870003</v>
          </cell>
          <cell r="AQ15">
            <v>30091087903.690002</v>
          </cell>
          <cell r="AR15">
            <v>33479394696.290001</v>
          </cell>
          <cell r="AS15">
            <v>34685943038.889999</v>
          </cell>
          <cell r="AT15">
            <v>32893061862.510002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9E58-8FCA-45AB-9B3E-AAC5FCC72B05}">
  <sheetPr>
    <tabColor theme="3"/>
  </sheetPr>
  <dimension ref="B2:T15"/>
  <sheetViews>
    <sheetView showGridLines="0" tabSelected="1" view="pageBreakPreview" zoomScale="60" zoomScaleNormal="70" workbookViewId="0">
      <selection activeCell="E3" sqref="E3"/>
    </sheetView>
  </sheetViews>
  <sheetFormatPr defaultRowHeight="15" x14ac:dyDescent="0.25"/>
  <cols>
    <col min="1" max="1" width="3.85546875" customWidth="1"/>
    <col min="2" max="2" width="4.28515625" bestFit="1" customWidth="1"/>
    <col min="3" max="3" width="16.28515625" customWidth="1"/>
    <col min="4" max="4" width="23.5703125" customWidth="1"/>
    <col min="5" max="5" width="18.140625" bestFit="1" customWidth="1"/>
    <col min="6" max="6" width="18" bestFit="1" customWidth="1"/>
    <col min="7" max="7" width="19" bestFit="1" customWidth="1"/>
    <col min="8" max="8" width="23.5703125" bestFit="1" customWidth="1"/>
    <col min="9" max="9" width="24.85546875" bestFit="1" customWidth="1"/>
    <col min="10" max="10" width="19" customWidth="1"/>
    <col min="11" max="11" width="22.28515625" customWidth="1"/>
    <col min="12" max="12" width="24.28515625" bestFit="1" customWidth="1"/>
  </cols>
  <sheetData>
    <row r="2" spans="2:20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</row>
    <row r="3" spans="2:20" s="2" customFormat="1" ht="69.75" customHeight="1" x14ac:dyDescent="0.25"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</row>
    <row r="4" spans="2:20" x14ac:dyDescent="0.25">
      <c r="B4" s="3">
        <v>1</v>
      </c>
      <c r="C4" s="4" t="s">
        <v>12</v>
      </c>
      <c r="D4" s="5">
        <v>0.94169999999999998</v>
      </c>
      <c r="E4" s="20">
        <v>11142351296.336021</v>
      </c>
      <c r="F4" s="6">
        <f>E4*D4</f>
        <v>10492752215.759632</v>
      </c>
      <c r="G4" s="20">
        <v>4583227725.6300001</v>
      </c>
      <c r="H4" s="7"/>
      <c r="I4" s="21">
        <v>0</v>
      </c>
      <c r="J4" s="21">
        <f>G4+H4+I4</f>
        <v>4583227725.6300001</v>
      </c>
      <c r="K4" s="8">
        <f>J4/E4</f>
        <v>0.41133398182636005</v>
      </c>
      <c r="L4" s="9">
        <f>IFERROR(J4/F4, "")</f>
        <v>0.43679938603202717</v>
      </c>
      <c r="S4" s="10"/>
      <c r="T4" s="11"/>
    </row>
    <row r="5" spans="2:20" x14ac:dyDescent="0.25">
      <c r="B5" s="3">
        <v>2</v>
      </c>
      <c r="C5" s="4" t="s">
        <v>13</v>
      </c>
      <c r="D5" s="5">
        <v>0.86839999999999995</v>
      </c>
      <c r="E5" s="20">
        <v>6580522776.3946791</v>
      </c>
      <c r="F5" s="6">
        <f t="shared" ref="F5:F14" si="0">E5*D5</f>
        <v>5714525979.0211391</v>
      </c>
      <c r="G5" s="20">
        <v>2437093450.8899999</v>
      </c>
      <c r="H5" s="7"/>
      <c r="I5" s="21">
        <v>2102069470.8199999</v>
      </c>
      <c r="J5" s="21">
        <f t="shared" ref="J5:J15" si="1">G5+H5+I5</f>
        <v>4539162921.71</v>
      </c>
      <c r="K5" s="8">
        <f t="shared" ref="K5:K15" si="2">J5/E5</f>
        <v>0.68978758617668756</v>
      </c>
      <c r="L5" s="9">
        <f t="shared" ref="L5:L15" si="3">IFERROR(J5/F5, "")</f>
        <v>0.79432011305468397</v>
      </c>
      <c r="S5" s="10"/>
      <c r="T5" s="11"/>
    </row>
    <row r="6" spans="2:20" x14ac:dyDescent="0.25">
      <c r="B6" s="3">
        <v>3</v>
      </c>
      <c r="C6" s="4" t="s">
        <v>14</v>
      </c>
      <c r="D6" s="5">
        <v>0.95069999999999999</v>
      </c>
      <c r="E6" s="20">
        <v>8229717546.4983768</v>
      </c>
      <c r="F6" s="6">
        <f t="shared" si="0"/>
        <v>7823992471.456007</v>
      </c>
      <c r="G6" s="20">
        <v>5116701354.7299995</v>
      </c>
      <c r="H6" s="7"/>
      <c r="I6" s="21">
        <v>1588328668.5599999</v>
      </c>
      <c r="J6" s="21">
        <f t="shared" si="1"/>
        <v>6705030023.289999</v>
      </c>
      <c r="K6" s="8">
        <f t="shared" si="2"/>
        <v>0.81473391831568875</v>
      </c>
      <c r="L6" s="9">
        <f t="shared" si="3"/>
        <v>0.85698318956104846</v>
      </c>
      <c r="S6" s="10"/>
      <c r="T6" s="11"/>
    </row>
    <row r="7" spans="2:20" x14ac:dyDescent="0.25">
      <c r="B7" s="3">
        <v>4</v>
      </c>
      <c r="C7" s="4" t="s">
        <v>15</v>
      </c>
      <c r="D7" s="5">
        <v>0.96089999999999998</v>
      </c>
      <c r="E7" s="20">
        <v>6814187085.076376</v>
      </c>
      <c r="F7" s="6">
        <f t="shared" si="0"/>
        <v>6547752370.0498896</v>
      </c>
      <c r="G7" s="20">
        <v>2279600264.0999999</v>
      </c>
      <c r="H7" s="7"/>
      <c r="I7" s="21">
        <v>2619343105.6700001</v>
      </c>
      <c r="J7" s="21">
        <f t="shared" si="1"/>
        <v>4898943369.7700005</v>
      </c>
      <c r="K7" s="8">
        <f t="shared" si="2"/>
        <v>0.7189329128487072</v>
      </c>
      <c r="L7" s="9">
        <f t="shared" si="3"/>
        <v>0.74818702554761918</v>
      </c>
      <c r="S7" s="10"/>
      <c r="T7" s="11"/>
    </row>
    <row r="8" spans="2:20" x14ac:dyDescent="0.25">
      <c r="B8" s="3">
        <v>5</v>
      </c>
      <c r="C8" s="4" t="s">
        <v>16</v>
      </c>
      <c r="D8" s="5">
        <v>0.89649999999999996</v>
      </c>
      <c r="E8" s="20">
        <v>8767861362.3331451</v>
      </c>
      <c r="F8" s="6">
        <f t="shared" si="0"/>
        <v>7860387711.3316641</v>
      </c>
      <c r="G8" s="20">
        <v>2695490158.8499999</v>
      </c>
      <c r="H8" s="7"/>
      <c r="I8" s="21">
        <v>2546834662.0300002</v>
      </c>
      <c r="J8" s="21">
        <f t="shared" si="1"/>
        <v>5242324820.8800001</v>
      </c>
      <c r="K8" s="8">
        <f t="shared" si="2"/>
        <v>0.59790233949194282</v>
      </c>
      <c r="L8" s="9">
        <f t="shared" si="3"/>
        <v>0.66692954767645607</v>
      </c>
      <c r="S8" s="10"/>
      <c r="T8" s="11"/>
    </row>
    <row r="9" spans="2:20" x14ac:dyDescent="0.25">
      <c r="B9" s="3">
        <v>6</v>
      </c>
      <c r="C9" s="4" t="s">
        <v>17</v>
      </c>
      <c r="D9" s="5">
        <v>0.99570000000000003</v>
      </c>
      <c r="E9" s="20">
        <v>11395076688.409904</v>
      </c>
      <c r="F9" s="6">
        <f t="shared" si="0"/>
        <v>11346077858.649742</v>
      </c>
      <c r="G9" s="20">
        <v>8794690896.0400009</v>
      </c>
      <c r="H9" s="7"/>
      <c r="I9" s="21">
        <v>1017665344.1900001</v>
      </c>
      <c r="J9" s="21">
        <f t="shared" si="1"/>
        <v>9812356240.2300014</v>
      </c>
      <c r="K9" s="8">
        <f t="shared" si="2"/>
        <v>0.86110488841293098</v>
      </c>
      <c r="L9" s="9">
        <f t="shared" si="3"/>
        <v>0.86482363002202567</v>
      </c>
      <c r="S9" s="10"/>
      <c r="T9" s="11"/>
    </row>
    <row r="10" spans="2:20" x14ac:dyDescent="0.25">
      <c r="B10" s="3">
        <v>7</v>
      </c>
      <c r="C10" s="4" t="s">
        <v>18</v>
      </c>
      <c r="D10" s="5">
        <v>0.64870000000000005</v>
      </c>
      <c r="E10" s="20">
        <v>4561120465.672657</v>
      </c>
      <c r="F10" s="6">
        <f t="shared" si="0"/>
        <v>2958798846.0818529</v>
      </c>
      <c r="G10" s="20">
        <v>719059963.62</v>
      </c>
      <c r="H10" s="7"/>
      <c r="I10" s="21">
        <v>1541957560.1800001</v>
      </c>
      <c r="J10" s="21">
        <f t="shared" si="1"/>
        <v>2261017523.8000002</v>
      </c>
      <c r="K10" s="8">
        <f t="shared" si="2"/>
        <v>0.49571537099635754</v>
      </c>
      <c r="L10" s="9">
        <f t="shared" si="3"/>
        <v>0.76416736703616073</v>
      </c>
      <c r="S10" s="10"/>
      <c r="T10" s="11"/>
    </row>
    <row r="11" spans="2:20" x14ac:dyDescent="0.25">
      <c r="B11" s="3">
        <v>8</v>
      </c>
      <c r="C11" s="4" t="s">
        <v>19</v>
      </c>
      <c r="D11" s="5">
        <v>0.97819999999999996</v>
      </c>
      <c r="E11" s="20">
        <v>5232056605.5434847</v>
      </c>
      <c r="F11" s="6">
        <f t="shared" si="0"/>
        <v>5117997771.5426369</v>
      </c>
      <c r="G11" s="20">
        <v>298221577.97000003</v>
      </c>
      <c r="H11" s="7"/>
      <c r="I11" s="21">
        <v>237093130</v>
      </c>
      <c r="J11" s="21">
        <f t="shared" si="1"/>
        <v>535314707.97000003</v>
      </c>
      <c r="K11" s="8">
        <f t="shared" si="2"/>
        <v>0.10231439533792921</v>
      </c>
      <c r="L11" s="9">
        <f t="shared" si="3"/>
        <v>0.10459455667340953</v>
      </c>
      <c r="S11" s="10"/>
      <c r="T11" s="11"/>
    </row>
    <row r="12" spans="2:20" x14ac:dyDescent="0.25">
      <c r="B12" s="3">
        <v>9</v>
      </c>
      <c r="C12" s="4" t="s">
        <v>20</v>
      </c>
      <c r="D12" s="5">
        <v>0.95750000000000002</v>
      </c>
      <c r="E12" s="20">
        <v>5337292095.7130814</v>
      </c>
      <c r="F12" s="6">
        <f t="shared" si="0"/>
        <v>5110457181.6452751</v>
      </c>
      <c r="G12" s="20">
        <v>2219332758.71</v>
      </c>
      <c r="H12" s="7"/>
      <c r="I12" s="21">
        <v>0</v>
      </c>
      <c r="J12" s="21">
        <f t="shared" si="1"/>
        <v>2219332758.71</v>
      </c>
      <c r="K12" s="8">
        <f t="shared" si="2"/>
        <v>0.41581624518781168</v>
      </c>
      <c r="L12" s="9">
        <f t="shared" si="3"/>
        <v>0.43427284092721852</v>
      </c>
      <c r="S12" s="10"/>
      <c r="T12" s="11"/>
    </row>
    <row r="13" spans="2:20" x14ac:dyDescent="0.25">
      <c r="B13" s="3">
        <v>10</v>
      </c>
      <c r="C13" s="4" t="s">
        <v>21</v>
      </c>
      <c r="D13" s="5">
        <v>0.82289999999999996</v>
      </c>
      <c r="E13" s="20">
        <v>5752253819.4968262</v>
      </c>
      <c r="F13" s="6">
        <f t="shared" si="0"/>
        <v>4733529668.0639381</v>
      </c>
      <c r="G13" s="20">
        <v>3876657988.7399998</v>
      </c>
      <c r="H13" s="7"/>
      <c r="I13" s="21">
        <v>0</v>
      </c>
      <c r="J13" s="21">
        <f t="shared" si="1"/>
        <v>3876657988.7399998</v>
      </c>
      <c r="K13" s="8">
        <f t="shared" si="2"/>
        <v>0.67393722710920068</v>
      </c>
      <c r="L13" s="9">
        <f t="shared" si="3"/>
        <v>0.81897828060420552</v>
      </c>
      <c r="S13" s="10"/>
      <c r="T13" s="11"/>
    </row>
    <row r="14" spans="2:20" x14ac:dyDescent="0.25">
      <c r="B14" s="3">
        <v>11</v>
      </c>
      <c r="C14" s="4" t="s">
        <v>22</v>
      </c>
      <c r="D14" s="5">
        <v>0.1288</v>
      </c>
      <c r="E14" s="20">
        <v>2417119043.2587471</v>
      </c>
      <c r="F14" s="6">
        <f t="shared" si="0"/>
        <v>311324932.77172661</v>
      </c>
      <c r="G14" s="20">
        <v>311324932.76999998</v>
      </c>
      <c r="H14" s="7"/>
      <c r="I14" s="21">
        <v>0</v>
      </c>
      <c r="J14" s="21">
        <f t="shared" si="1"/>
        <v>311324932.76999998</v>
      </c>
      <c r="K14" s="8">
        <f t="shared" si="2"/>
        <v>0.12879999999928565</v>
      </c>
      <c r="L14" s="9">
        <f t="shared" si="3"/>
        <v>0.99999999999445399</v>
      </c>
      <c r="S14" s="10"/>
      <c r="T14" s="11"/>
    </row>
    <row r="15" spans="2:20" x14ac:dyDescent="0.25">
      <c r="B15" s="14"/>
      <c r="C15" s="14" t="s">
        <v>23</v>
      </c>
      <c r="D15" s="17">
        <f>F15/E15</f>
        <v>0.89227326106465121</v>
      </c>
      <c r="E15" s="15">
        <f>SUM(E4:E14)</f>
        <v>76229558784.733292</v>
      </c>
      <c r="F15" s="16">
        <f>SUM(F4:F14)</f>
        <v>68017597006.373505</v>
      </c>
      <c r="G15" s="15">
        <f>SUM(G4:G14)</f>
        <v>33331401072.049999</v>
      </c>
      <c r="H15" s="16">
        <f t="shared" ref="H15:I15" si="4">SUM(H4:H14)</f>
        <v>0</v>
      </c>
      <c r="I15" s="16">
        <f t="shared" si="4"/>
        <v>11653291941.450001</v>
      </c>
      <c r="J15" s="16">
        <f t="shared" si="1"/>
        <v>44984693013.5</v>
      </c>
      <c r="K15" s="18">
        <f t="shared" si="2"/>
        <v>0.59012138769599187</v>
      </c>
      <c r="L15" s="19">
        <f t="shared" si="3"/>
        <v>0.66136845453809201</v>
      </c>
      <c r="S15" s="10"/>
      <c r="T15" s="11"/>
    </row>
  </sheetData>
  <mergeCells count="1">
    <mergeCell ref="B2:L2"/>
  </mergeCells>
  <conditionalFormatting sqref="L4:L14">
    <cfRule type="cellIs" dxfId="0" priority="1" operator="greaterThan">
      <formula>0.99999</formula>
    </cfRule>
  </conditionalFormatting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January 2023 Remittance</vt:lpstr>
      <vt:lpstr>'DisCo January 2023 Remittance'!Print_Area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2023-03-27T16:55:03Z</cp:lastPrinted>
  <dcterms:created xsi:type="dcterms:W3CDTF">2023-03-27T16:46:04Z</dcterms:created>
  <dcterms:modified xsi:type="dcterms:W3CDTF">2023-03-27T16:55:42Z</dcterms:modified>
</cp:coreProperties>
</file>